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SERVIDOR-PC\GT Solucoes\OneDrive\Pasta de Clientes\CIDES\20201\"/>
    </mc:Choice>
  </mc:AlternateContent>
  <xr:revisionPtr revIDLastSave="0" documentId="8_{A6D63CB2-7C9C-47D9-99D6-F4749C7C2CD8}" xr6:coauthVersionLast="46" xr6:coauthVersionMax="46" xr10:uidLastSave="{00000000-0000-0000-0000-000000000000}"/>
  <bookViews>
    <workbookView xWindow="-120" yWindow="-120" windowWidth="29040" windowHeight="15840" xr2:uid="{01F97F7C-AEC6-4B7B-8930-717CD136D4CF}"/>
  </bookViews>
  <sheets>
    <sheet name="Planilha1 (2)" sheetId="2" r:id="rId1"/>
    <sheet name="Planilha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2" l="1"/>
  <c r="F5" i="2" l="1"/>
  <c r="F47" i="2" s="1"/>
  <c r="F48" i="2" s="1"/>
  <c r="F6" i="2"/>
  <c r="F8" i="2"/>
  <c r="F9" i="2"/>
  <c r="F10" i="2"/>
  <c r="F11" i="2"/>
  <c r="F12" i="2"/>
  <c r="F14" i="2"/>
  <c r="F15" i="2"/>
  <c r="F16" i="2"/>
  <c r="F17" i="2"/>
  <c r="F18" i="2"/>
  <c r="F20" i="2"/>
  <c r="F21" i="2"/>
  <c r="F22" i="2"/>
  <c r="F24" i="2"/>
  <c r="F26" i="2"/>
  <c r="F28" i="2"/>
  <c r="F29" i="2"/>
  <c r="F30" i="2"/>
  <c r="F32" i="2"/>
  <c r="F33" i="2"/>
  <c r="F34" i="2"/>
  <c r="F35" i="2"/>
  <c r="F36" i="2"/>
  <c r="F37" i="2"/>
  <c r="F38" i="2"/>
  <c r="F39" i="2"/>
  <c r="F40" i="2"/>
  <c r="F41" i="2"/>
  <c r="F42" i="2"/>
  <c r="F46" i="2"/>
</calcChain>
</file>

<file path=xl/sharedStrings.xml><?xml version="1.0" encoding="utf-8"?>
<sst xmlns="http://schemas.openxmlformats.org/spreadsheetml/2006/main" count="111" uniqueCount="92">
  <si>
    <t>TOTAL DOS SERVIÇOS E MATERIAIS COM O PERCENTUAL DE DESCONTO APLICADO</t>
  </si>
  <si>
    <t>TOTAL DOS SERVIÇOS E MATERIAIS</t>
  </si>
  <si>
    <t xml:space="preserve">Serviço de Manutenção Elétrica em Luminária Pública (Os serviços de manutenção elétrica em luminária pública envolvem quaisquer intervenções em pontos de iluminação pública na rede objeto deste processo licitatório, salvo as instalações das luminárias LED)  </t>
  </si>
  <si>
    <t>8.1</t>
  </si>
  <si>
    <t>8 - MANUTENÇÃO</t>
  </si>
  <si>
    <t>Os serviços que utilizarão os itens de 7.6 a 7.11 se referem ao fornecimento e instalação de luminárias LED completa e sem braço, com substituição do conjunto de iluminação existente.</t>
  </si>
  <si>
    <t>Quando os serviços contemplarem os itens 7.1 a 7.5, todos os equipamentos para instalação das luminárias deverão ser contemplados no respectivo preço informado.</t>
  </si>
  <si>
    <t>Fornecimento e Instalação de Luminária 150W LED Completa sem Braço (Material e Mão de Obra)</t>
  </si>
  <si>
    <t>7.11</t>
  </si>
  <si>
    <t>Fornecimento e Instalação de Luminária 115W LED Completa sem Braço (Material e Mão de Obra)</t>
  </si>
  <si>
    <t>7.10</t>
  </si>
  <si>
    <t>Fornecimento e Instalação de Luminária 90W LED Completa sem Braço (Material e Mão de Obra)</t>
  </si>
  <si>
    <t>7.9</t>
  </si>
  <si>
    <t>Fornecimento e Instalação de Luminária 65W LED Completa sem Braço (Material e Mão de Obra)</t>
  </si>
  <si>
    <t>7.8</t>
  </si>
  <si>
    <t>Fornecimento e Instalação de Luminária 40W LED Completa sem Braço (Material e Mão de Obra)</t>
  </si>
  <si>
    <t>7.7</t>
  </si>
  <si>
    <t>Fornecimento e Instalação de Luminária 35W LED Completa sem Braço (Material e Mão de Obra)</t>
  </si>
  <si>
    <t>7.6</t>
  </si>
  <si>
    <t>Fornecimento e Instalação de Luminária Pública de 400W VS (Material e Mão de Obra)</t>
  </si>
  <si>
    <t>7.5</t>
  </si>
  <si>
    <t>Fornecimento e Instalação de Luminária Pública de 250W VS (Material e Mão de Obra)</t>
  </si>
  <si>
    <t>7.4</t>
  </si>
  <si>
    <t>Fornecimento e Instalação de Luminária Pública de 150W VS (Material e Mão de Obra)</t>
  </si>
  <si>
    <t>7.3</t>
  </si>
  <si>
    <t>Fornecimento e Instalação de Luminária Pública de 100W VS (Material e Mão de Obra)</t>
  </si>
  <si>
    <t>7.2</t>
  </si>
  <si>
    <t>Fornecimento e Instalação de Luminária Pública de 70W VS (Material e Mão de Obra)</t>
  </si>
  <si>
    <t>7.1</t>
  </si>
  <si>
    <t>7 - LUMINÁRIA (MATERIAL E MÃO DE OBRA) - *observar descritivo das luminárias LED e a observação 2 abaixo</t>
  </si>
  <si>
    <t>UNID.</t>
  </si>
  <si>
    <t>Braço Tipo Pesado</t>
  </si>
  <si>
    <t>6.3</t>
  </si>
  <si>
    <t>Braço Tipo Médio</t>
  </si>
  <si>
    <t>6.2</t>
  </si>
  <si>
    <t>Braço Tipo Curto</t>
  </si>
  <si>
    <t>6.1</t>
  </si>
  <si>
    <t>6 - BRAÇO</t>
  </si>
  <si>
    <t>Conector Cunha CU Item 8</t>
  </si>
  <si>
    <t>5.3</t>
  </si>
  <si>
    <t>Conector para Aterramento de Ferragens de I.P.</t>
  </si>
  <si>
    <t>5.2</t>
  </si>
  <si>
    <t>Conector de Perfuração 35-120MM²/1,5MM²</t>
  </si>
  <si>
    <t>5.1</t>
  </si>
  <si>
    <t>5 - CONECTOR</t>
  </si>
  <si>
    <t>Base/Chave de Comando para Rele 50A</t>
  </si>
  <si>
    <t>4.3</t>
  </si>
  <si>
    <t>Base para Rele 10A</t>
  </si>
  <si>
    <t>4.2</t>
  </si>
  <si>
    <t>Rele Foto Elétrico 220V</t>
  </si>
  <si>
    <t>4.1</t>
  </si>
  <si>
    <t>4 - RELÊ</t>
  </si>
  <si>
    <t>Lâmpada VS 400W</t>
  </si>
  <si>
    <t>3.5</t>
  </si>
  <si>
    <t>Lâmpada VS 250W</t>
  </si>
  <si>
    <t>3.4</t>
  </si>
  <si>
    <t>Lâmpada VS 150W</t>
  </si>
  <si>
    <t>3.3</t>
  </si>
  <si>
    <t>Lâmpada VS 100W</t>
  </si>
  <si>
    <t>3.2</t>
  </si>
  <si>
    <t>Lâmpada VS 70W</t>
  </si>
  <si>
    <t>3.1</t>
  </si>
  <si>
    <t>3 - LÂMPADA</t>
  </si>
  <si>
    <t>Reator VS 400W</t>
  </si>
  <si>
    <t>Reator VS 250W</t>
  </si>
  <si>
    <t>2.4</t>
  </si>
  <si>
    <t>Reator VS 150W</t>
  </si>
  <si>
    <t>2.3</t>
  </si>
  <si>
    <t>Reator VS 100W</t>
  </si>
  <si>
    <t>2.2</t>
  </si>
  <si>
    <t>Reator VS 70W</t>
  </si>
  <si>
    <t>2.1</t>
  </si>
  <si>
    <t>2 - REATOR</t>
  </si>
  <si>
    <t>MET.</t>
  </si>
  <si>
    <t>Cabo CU XLPE 1,50MM</t>
  </si>
  <si>
    <t>1.2</t>
  </si>
  <si>
    <t>KG</t>
  </si>
  <si>
    <t>Cabo de Aço SM 1/4P (6,4MM) 7 Fios</t>
  </si>
  <si>
    <t>1.1</t>
  </si>
  <si>
    <t>1 - CABO</t>
  </si>
  <si>
    <t>TOTAL</t>
  </si>
  <si>
    <t>UNIT.</t>
  </si>
  <si>
    <t>QTD.</t>
  </si>
  <si>
    <t>DESCRIÇÃO</t>
  </si>
  <si>
    <t>ITEM</t>
  </si>
  <si>
    <t>DESCONTO:</t>
  </si>
  <si>
    <t>ANEXO V - PLANILHA DE SERVIÇOS, MATERIAIS E PREÇOS</t>
  </si>
  <si>
    <t>2.5</t>
  </si>
  <si>
    <t>THIAGO AMUY SILVA (CREA/MG 171233)
G T SOLUÇÕES E ILUMINAÇÃO LTDA – CNPJ nº 31.905.277/0001-97
ART Nº MG20210054669</t>
  </si>
  <si>
    <r>
      <rPr>
        <b/>
        <u/>
        <sz val="11"/>
        <rFont val="Arial"/>
        <family val="2"/>
      </rPr>
      <t>Obs. 1</t>
    </r>
    <r>
      <rPr>
        <u/>
        <sz val="11"/>
        <rFont val="Arial"/>
        <family val="2"/>
      </rPr>
      <t>: VS: Vapor de Sódio</t>
    </r>
  </si>
  <si>
    <r>
      <rPr>
        <b/>
        <sz val="11"/>
        <rFont val="Arial"/>
        <family val="2"/>
      </rPr>
      <t>Obs. 2</t>
    </r>
    <r>
      <rPr>
        <sz val="11"/>
        <rFont val="Arial"/>
        <family val="2"/>
      </rPr>
      <t>: Todas as luminárias de LED deverão estar acompanhadas de documentos técnicos hábeis para comprovar o atendimento do descritivo abaixo, tais como nota fiscal e manual do fabricante.</t>
    </r>
  </si>
  <si>
    <r>
      <rPr>
        <b/>
        <sz val="11"/>
        <color theme="1"/>
        <rFont val="Arial"/>
        <family val="2"/>
      </rPr>
      <t>DESCRITIVO MÍNIMO DAS LUMINÁRIAS LED</t>
    </r>
    <r>
      <rPr>
        <sz val="11"/>
        <color theme="1"/>
        <rFont val="Arial"/>
        <family val="2"/>
      </rPr>
      <t>: Luminária para iluminação de vias públicas, composta por diodos emissores de luz (Led) brancos de alto brilho e alta potência com tensão de alimentação (90 a 305Vac - 60Hz). Índice de proteção mínima: IP66. Driver de corrente constante incorporado internamente à luminária (ON-OFF ou 1-10V). Bivolt automática. Sistema de fixação para braços de 33mm à 60,3mm com ajuste de ângulo de -15° +15°, com ou sem adaptador. Difusor em vidro liso plano temperado de elevada resistência a impactos ou lente de policarboanato, IK08. A luminária deverá possuir aletas de dissipação de calor no próprio corpo de liga de alumínio injetado, localizadas na parte superior. Deverá possuir sistema que possibilita a autolimpeza das superfícies das aletas com a água da chuva para garantir a dissipação térmica adequada durante toda a vida da luminária. A luminária deverá possuir fluxo luminoso inicial mínimo de 4.200 até 18.000 lm, de acordo com a potência da luminária e potência máxima (de 35 a 150 W) (de acordo com a luminária). A eficácia mínima deverá ser igual ou superior a 120 lm/W. Índice de Reprodução de Cor: ≥ 70. Temperatura de cor mínima de 4000K (±500) ou 5000K (±500). Com tomada para relé fotoelétrico. LED com vida útil igual ou superior a 70.000hs.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</si>
</sst>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quot;R$&quot;#,##0.00"/>
    <numFmt numFmtId="165" formatCode="&quot;R$&quot;\ #,##0.00"/>
  </numFmts>
  <fonts count="9" x14ac:knownFonts="1">
    <font>
      <sz val="11"/>
      <color theme="1"/>
      <name val="Calibri"/>
      <family val="2"/>
      <scheme val="minor"/>
    </font>
    <font>
      <sz val="13"/>
      <color theme="1"/>
      <name val="Arial"/>
      <family val="2"/>
    </font>
    <font>
      <b/>
      <sz val="11"/>
      <color theme="1"/>
      <name val="Calibri"/>
      <family val="2"/>
      <scheme val="minor"/>
    </font>
    <font>
      <b/>
      <sz val="11"/>
      <color theme="1"/>
      <name val="Arial"/>
      <family val="2"/>
    </font>
    <font>
      <sz val="11"/>
      <color theme="1"/>
      <name val="Arial"/>
      <family val="2"/>
    </font>
    <font>
      <sz val="11"/>
      <name val="Arial"/>
      <family val="2"/>
    </font>
    <font>
      <b/>
      <sz val="11"/>
      <name val="Arial"/>
      <family val="2"/>
    </font>
    <font>
      <u/>
      <sz val="11"/>
      <name val="Arial"/>
      <family val="2"/>
    </font>
    <font>
      <b/>
      <u/>
      <sz val="11"/>
      <name val="Arial"/>
      <family val="2"/>
    </font>
  </fonts>
  <fills count="7">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xf numFmtId="0" fontId="3" fillId="6" borderId="1" xfId="0" applyFont="1" applyFill="1" applyBorder="1" applyAlignment="1">
      <alignment vertical="center" wrapText="1"/>
    </xf>
    <xf numFmtId="0" fontId="3" fillId="6" borderId="1" xfId="0" applyFont="1" applyFill="1" applyBorder="1" applyAlignment="1">
      <alignment horizontal="justify" vertical="center" wrapText="1"/>
    </xf>
    <xf numFmtId="10" fontId="3" fillId="6" borderId="1" xfId="0" applyNumberFormat="1" applyFont="1" applyFill="1" applyBorder="1" applyAlignment="1" applyProtection="1">
      <alignment horizontal="center" vertical="center" wrapText="1"/>
      <protection locked="0"/>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165" fontId="3" fillId="6"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justify" vertical="center" wrapText="1"/>
    </xf>
    <xf numFmtId="3" fontId="3"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5" fillId="0" borderId="1" xfId="0" applyNumberFormat="1" applyFont="1" applyBorder="1" applyAlignment="1" applyProtection="1">
      <alignment horizontal="right" vertical="center"/>
      <protection locked="0"/>
    </xf>
    <xf numFmtId="165" fontId="4" fillId="0" borderId="1" xfId="0" applyNumberFormat="1" applyFont="1" applyBorder="1" applyAlignment="1">
      <alignment horizontal="center" vertical="center"/>
    </xf>
    <xf numFmtId="0" fontId="6" fillId="0" borderId="1" xfId="0" applyFont="1" applyBorder="1" applyAlignment="1">
      <alignment horizontal="center" vertical="center"/>
    </xf>
    <xf numFmtId="0" fontId="3" fillId="5" borderId="1" xfId="0" applyFont="1" applyFill="1" applyBorder="1" applyAlignment="1">
      <alignment horizontal="center" vertical="center"/>
    </xf>
    <xf numFmtId="0" fontId="4" fillId="5" borderId="1" xfId="0" applyFont="1" applyFill="1" applyBorder="1" applyAlignment="1">
      <alignment horizontal="justify" vertical="center" wrapText="1"/>
    </xf>
    <xf numFmtId="0" fontId="4" fillId="5" borderId="1" xfId="0" applyFont="1" applyFill="1" applyBorder="1" applyAlignment="1">
      <alignment horizontal="left" vertical="center" wrapText="1"/>
    </xf>
    <xf numFmtId="0" fontId="3" fillId="5" borderId="1" xfId="0" applyFont="1" applyFill="1" applyBorder="1" applyAlignment="1">
      <alignment horizontal="right" vertical="center"/>
    </xf>
    <xf numFmtId="0" fontId="4" fillId="0" borderId="1" xfId="0" applyFont="1" applyBorder="1" applyAlignment="1">
      <alignment horizontal="right" vertical="center"/>
    </xf>
    <xf numFmtId="165" fontId="4" fillId="5" borderId="1" xfId="0" applyNumberFormat="1" applyFont="1" applyFill="1" applyBorder="1" applyAlignment="1">
      <alignment horizontal="center" vertical="center"/>
    </xf>
    <xf numFmtId="0" fontId="4" fillId="5" borderId="1" xfId="0" applyFont="1" applyFill="1" applyBorder="1" applyAlignment="1">
      <alignment horizontal="left" vertical="center"/>
    </xf>
    <xf numFmtId="0" fontId="3" fillId="2" borderId="1" xfId="0" applyFont="1" applyFill="1" applyBorder="1" applyAlignment="1">
      <alignment horizontal="center" vertical="center"/>
    </xf>
    <xf numFmtId="44" fontId="4"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lignment horizontal="justify" vertical="center" wrapText="1"/>
    </xf>
    <xf numFmtId="164" fontId="5"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7" fillId="0" borderId="1" xfId="0" applyFont="1" applyBorder="1" applyAlignment="1">
      <alignment horizontal="left" vertical="center"/>
    </xf>
    <xf numFmtId="0" fontId="5" fillId="0" borderId="1" xfId="0" applyFont="1" applyBorder="1" applyAlignment="1">
      <alignment horizontal="left" vertical="center" wrapText="1"/>
    </xf>
    <xf numFmtId="0" fontId="2" fillId="0" borderId="1" xfId="0" applyFont="1" applyBorder="1" applyAlignment="1">
      <alignment horizontal="center" wrapText="1"/>
    </xf>
    <xf numFmtId="0" fontId="0" fillId="0" borderId="1" xfId="0" applyBorder="1" applyAlignment="1">
      <alignment horizontal="center"/>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3" xfId="0" applyFont="1" applyFill="1" applyBorder="1" applyAlignment="1">
      <alignment horizontal="center" wrapText="1"/>
    </xf>
    <xf numFmtId="0" fontId="3" fillId="3" borderId="2" xfId="0" applyFont="1" applyFill="1" applyBorder="1" applyAlignment="1">
      <alignment horizont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ED69-1CEC-4FDB-B3A2-55C885B8A74E}">
  <sheetPr>
    <pageSetUpPr fitToPage="1"/>
  </sheetPr>
  <dimension ref="A1:I55"/>
  <sheetViews>
    <sheetView tabSelected="1" zoomScaleNormal="100" workbookViewId="0">
      <selection activeCell="F2" sqref="F2"/>
    </sheetView>
  </sheetViews>
  <sheetFormatPr defaultRowHeight="16.5" x14ac:dyDescent="0.25"/>
  <cols>
    <col min="1" max="1" width="8" style="1" customWidth="1"/>
    <col min="2" max="2" width="47.7109375" style="1" customWidth="1"/>
    <col min="3" max="3" width="9.7109375" style="1" bestFit="1" customWidth="1"/>
    <col min="4" max="4" width="8.5703125" style="1" customWidth="1"/>
    <col min="5" max="5" width="17" style="1" bestFit="1" customWidth="1"/>
    <col min="6" max="6" width="31.42578125" style="1" customWidth="1"/>
    <col min="7" max="8" width="9.140625" style="1"/>
    <col min="9" max="9" width="18.140625" style="1" bestFit="1" customWidth="1"/>
    <col min="10" max="16384" width="9.140625" style="1"/>
  </cols>
  <sheetData>
    <row r="1" spans="1:6" ht="30" customHeight="1" x14ac:dyDescent="0.25">
      <c r="A1" s="35" t="s">
        <v>86</v>
      </c>
      <c r="B1" s="36"/>
      <c r="C1" s="36"/>
      <c r="D1" s="36"/>
      <c r="E1" s="36"/>
      <c r="F1" s="37"/>
    </row>
    <row r="2" spans="1:6" ht="20.100000000000001" customHeight="1" x14ac:dyDescent="0.25">
      <c r="A2" s="2"/>
      <c r="B2" s="3"/>
      <c r="C2" s="2"/>
      <c r="D2" s="35" t="s">
        <v>85</v>
      </c>
      <c r="E2" s="37"/>
      <c r="F2" s="4">
        <v>0.05</v>
      </c>
    </row>
    <row r="3" spans="1:6" ht="20.100000000000001" customHeight="1" x14ac:dyDescent="0.25">
      <c r="A3" s="5" t="s">
        <v>84</v>
      </c>
      <c r="B3" s="3" t="s">
        <v>83</v>
      </c>
      <c r="C3" s="6" t="s">
        <v>82</v>
      </c>
      <c r="D3" s="5" t="s">
        <v>30</v>
      </c>
      <c r="E3" s="5" t="s">
        <v>81</v>
      </c>
      <c r="F3" s="7" t="s">
        <v>80</v>
      </c>
    </row>
    <row r="4" spans="1:6" ht="20.100000000000001" customHeight="1" x14ac:dyDescent="0.25">
      <c r="A4" s="28" t="s">
        <v>79</v>
      </c>
      <c r="B4" s="29"/>
      <c r="C4" s="29"/>
      <c r="D4" s="29"/>
      <c r="E4" s="29"/>
      <c r="F4" s="29"/>
    </row>
    <row r="5" spans="1:6" ht="20.100000000000001" customHeight="1" x14ac:dyDescent="0.25">
      <c r="A5" s="8" t="s">
        <v>78</v>
      </c>
      <c r="B5" s="9" t="s">
        <v>77</v>
      </c>
      <c r="C5" s="10">
        <v>8000</v>
      </c>
      <c r="D5" s="11" t="s">
        <v>76</v>
      </c>
      <c r="E5" s="12">
        <v>21.96</v>
      </c>
      <c r="F5" s="13">
        <f>ROUND(C5*E5,2)</f>
        <v>175680</v>
      </c>
    </row>
    <row r="6" spans="1:6" ht="20.100000000000001" customHeight="1" x14ac:dyDescent="0.25">
      <c r="A6" s="8" t="s">
        <v>75</v>
      </c>
      <c r="B6" s="9" t="s">
        <v>74</v>
      </c>
      <c r="C6" s="10">
        <v>180000</v>
      </c>
      <c r="D6" s="11" t="s">
        <v>73</v>
      </c>
      <c r="E6" s="12">
        <v>3.52</v>
      </c>
      <c r="F6" s="13">
        <f>ROUND(C6*E6,2)</f>
        <v>633600</v>
      </c>
    </row>
    <row r="7" spans="1:6" ht="20.100000000000001" customHeight="1" x14ac:dyDescent="0.25">
      <c r="A7" s="28" t="s">
        <v>72</v>
      </c>
      <c r="B7" s="29"/>
      <c r="C7" s="29"/>
      <c r="D7" s="29"/>
      <c r="E7" s="29"/>
      <c r="F7" s="30"/>
    </row>
    <row r="8" spans="1:6" ht="20.100000000000001" customHeight="1" x14ac:dyDescent="0.25">
      <c r="A8" s="8" t="s">
        <v>71</v>
      </c>
      <c r="B8" s="9" t="s">
        <v>70</v>
      </c>
      <c r="C8" s="14">
        <v>1000</v>
      </c>
      <c r="D8" s="11" t="s">
        <v>30</v>
      </c>
      <c r="E8" s="12">
        <v>73.14</v>
      </c>
      <c r="F8" s="13">
        <f>ROUND(E8*C8,2)</f>
        <v>73140</v>
      </c>
    </row>
    <row r="9" spans="1:6" ht="20.100000000000001" customHeight="1" x14ac:dyDescent="0.25">
      <c r="A9" s="8" t="s">
        <v>69</v>
      </c>
      <c r="B9" s="9" t="s">
        <v>68</v>
      </c>
      <c r="C9" s="14">
        <v>4000</v>
      </c>
      <c r="D9" s="11" t="s">
        <v>30</v>
      </c>
      <c r="E9" s="12">
        <v>61.87</v>
      </c>
      <c r="F9" s="13">
        <f>ROUND(E9*C9,2)</f>
        <v>247480</v>
      </c>
    </row>
    <row r="10" spans="1:6" ht="20.100000000000001" customHeight="1" x14ac:dyDescent="0.25">
      <c r="A10" s="8" t="s">
        <v>67</v>
      </c>
      <c r="B10" s="9" t="s">
        <v>66</v>
      </c>
      <c r="C10" s="14">
        <v>1000</v>
      </c>
      <c r="D10" s="11" t="s">
        <v>30</v>
      </c>
      <c r="E10" s="12">
        <v>66.87</v>
      </c>
      <c r="F10" s="13">
        <f>ROUND(E10*C10,2)</f>
        <v>66870</v>
      </c>
    </row>
    <row r="11" spans="1:6" ht="20.100000000000001" customHeight="1" x14ac:dyDescent="0.25">
      <c r="A11" s="8" t="s">
        <v>65</v>
      </c>
      <c r="B11" s="9" t="s">
        <v>64</v>
      </c>
      <c r="C11" s="14">
        <v>500</v>
      </c>
      <c r="D11" s="11" t="s">
        <v>30</v>
      </c>
      <c r="E11" s="12">
        <v>89.68</v>
      </c>
      <c r="F11" s="13">
        <f>ROUND(E11*C11,2)</f>
        <v>44840</v>
      </c>
    </row>
    <row r="12" spans="1:6" ht="20.100000000000001" customHeight="1" x14ac:dyDescent="0.25">
      <c r="A12" s="8" t="s">
        <v>87</v>
      </c>
      <c r="B12" s="9" t="s">
        <v>63</v>
      </c>
      <c r="C12" s="14">
        <v>50</v>
      </c>
      <c r="D12" s="11" t="s">
        <v>30</v>
      </c>
      <c r="E12" s="12">
        <v>101.2</v>
      </c>
      <c r="F12" s="13">
        <f>ROUND(E12*C12,2)</f>
        <v>5060</v>
      </c>
    </row>
    <row r="13" spans="1:6" ht="20.100000000000001" customHeight="1" x14ac:dyDescent="0.25">
      <c r="A13" s="28" t="s">
        <v>62</v>
      </c>
      <c r="B13" s="29"/>
      <c r="C13" s="29"/>
      <c r="D13" s="29"/>
      <c r="E13" s="29"/>
      <c r="F13" s="30"/>
    </row>
    <row r="14" spans="1:6" ht="20.100000000000001" customHeight="1" x14ac:dyDescent="0.25">
      <c r="A14" s="15" t="s">
        <v>61</v>
      </c>
      <c r="B14" s="16" t="s">
        <v>60</v>
      </c>
      <c r="C14" s="14">
        <v>4000</v>
      </c>
      <c r="D14" s="11" t="s">
        <v>30</v>
      </c>
      <c r="E14" s="12">
        <v>22.79</v>
      </c>
      <c r="F14" s="13">
        <f>ROUND(E14*C14,2)</f>
        <v>91160</v>
      </c>
    </row>
    <row r="15" spans="1:6" ht="20.100000000000001" customHeight="1" x14ac:dyDescent="0.25">
      <c r="A15" s="15" t="s">
        <v>59</v>
      </c>
      <c r="B15" s="16" t="s">
        <v>58</v>
      </c>
      <c r="C15" s="14">
        <v>14000</v>
      </c>
      <c r="D15" s="11" t="s">
        <v>30</v>
      </c>
      <c r="E15" s="12">
        <v>35.299999999999997</v>
      </c>
      <c r="F15" s="13">
        <f>ROUND(E15*C15,2)</f>
        <v>494200</v>
      </c>
    </row>
    <row r="16" spans="1:6" ht="20.100000000000001" customHeight="1" x14ac:dyDescent="0.25">
      <c r="A16" s="15" t="s">
        <v>57</v>
      </c>
      <c r="B16" s="16" t="s">
        <v>56</v>
      </c>
      <c r="C16" s="14">
        <v>1700</v>
      </c>
      <c r="D16" s="11" t="s">
        <v>30</v>
      </c>
      <c r="E16" s="12">
        <v>29.16</v>
      </c>
      <c r="F16" s="13">
        <f>ROUND(E16*C16,2)</f>
        <v>49572</v>
      </c>
    </row>
    <row r="17" spans="1:6" ht="20.100000000000001" customHeight="1" x14ac:dyDescent="0.25">
      <c r="A17" s="15" t="s">
        <v>55</v>
      </c>
      <c r="B17" s="16" t="s">
        <v>54</v>
      </c>
      <c r="C17" s="14">
        <v>500</v>
      </c>
      <c r="D17" s="11" t="s">
        <v>30</v>
      </c>
      <c r="E17" s="12">
        <v>30.63</v>
      </c>
      <c r="F17" s="13">
        <f>ROUND(E17*C17,2)</f>
        <v>15315</v>
      </c>
    </row>
    <row r="18" spans="1:6" ht="20.100000000000001" customHeight="1" x14ac:dyDescent="0.25">
      <c r="A18" s="8" t="s">
        <v>53</v>
      </c>
      <c r="B18" s="9" t="s">
        <v>52</v>
      </c>
      <c r="C18" s="14">
        <v>100</v>
      </c>
      <c r="D18" s="11" t="s">
        <v>30</v>
      </c>
      <c r="E18" s="12">
        <v>44.87</v>
      </c>
      <c r="F18" s="13">
        <f>ROUND(E18*C18,2)</f>
        <v>4487</v>
      </c>
    </row>
    <row r="19" spans="1:6" ht="20.100000000000001" customHeight="1" x14ac:dyDescent="0.25">
      <c r="A19" s="28" t="s">
        <v>51</v>
      </c>
      <c r="B19" s="29"/>
      <c r="C19" s="29"/>
      <c r="D19" s="29"/>
      <c r="E19" s="29"/>
      <c r="F19" s="30"/>
    </row>
    <row r="20" spans="1:6" ht="20.100000000000001" customHeight="1" x14ac:dyDescent="0.25">
      <c r="A20" s="8" t="s">
        <v>50</v>
      </c>
      <c r="B20" s="9" t="s">
        <v>49</v>
      </c>
      <c r="C20" s="8">
        <v>30000</v>
      </c>
      <c r="D20" s="11" t="s">
        <v>30</v>
      </c>
      <c r="E20" s="12">
        <v>26.45</v>
      </c>
      <c r="F20" s="13">
        <f>ROUND(E20*C20,2)</f>
        <v>793500</v>
      </c>
    </row>
    <row r="21" spans="1:6" ht="20.100000000000001" customHeight="1" x14ac:dyDescent="0.25">
      <c r="A21" s="8" t="s">
        <v>48</v>
      </c>
      <c r="B21" s="9" t="s">
        <v>47</v>
      </c>
      <c r="C21" s="8">
        <v>820</v>
      </c>
      <c r="D21" s="11" t="s">
        <v>30</v>
      </c>
      <c r="E21" s="12">
        <v>12.16</v>
      </c>
      <c r="F21" s="13">
        <f>ROUND(E21*C21,2)</f>
        <v>9971.2000000000007</v>
      </c>
    </row>
    <row r="22" spans="1:6" ht="20.100000000000001" customHeight="1" x14ac:dyDescent="0.25">
      <c r="A22" s="8" t="s">
        <v>46</v>
      </c>
      <c r="B22" s="9" t="s">
        <v>45</v>
      </c>
      <c r="C22" s="8">
        <v>40</v>
      </c>
      <c r="D22" s="11" t="s">
        <v>30</v>
      </c>
      <c r="E22" s="12">
        <v>325.95999999999998</v>
      </c>
      <c r="F22" s="13">
        <f>ROUND(E22*C22,2)</f>
        <v>13038.4</v>
      </c>
    </row>
    <row r="23" spans="1:6" ht="20.100000000000001" customHeight="1" x14ac:dyDescent="0.25">
      <c r="A23" s="28" t="s">
        <v>44</v>
      </c>
      <c r="B23" s="29"/>
      <c r="C23" s="29"/>
      <c r="D23" s="29"/>
      <c r="E23" s="29"/>
      <c r="F23" s="30"/>
    </row>
    <row r="24" spans="1:6" ht="20.100000000000001" customHeight="1" x14ac:dyDescent="0.25">
      <c r="A24" s="15" t="s">
        <v>43</v>
      </c>
      <c r="B24" s="17" t="s">
        <v>42</v>
      </c>
      <c r="C24" s="18">
        <v>30000</v>
      </c>
      <c r="D24" s="19" t="s">
        <v>30</v>
      </c>
      <c r="E24" s="12">
        <v>14.65</v>
      </c>
      <c r="F24" s="20">
        <f>ROUND(E24*C24,2)</f>
        <v>439500</v>
      </c>
    </row>
    <row r="25" spans="1:6" ht="19.5" customHeight="1" x14ac:dyDescent="0.25">
      <c r="A25" s="15" t="s">
        <v>41</v>
      </c>
      <c r="B25" s="21" t="s">
        <v>40</v>
      </c>
      <c r="C25" s="18">
        <v>32000</v>
      </c>
      <c r="D25" s="19" t="s">
        <v>30</v>
      </c>
      <c r="E25" s="12">
        <v>7.63</v>
      </c>
      <c r="F25" s="20">
        <f>ROUND(E25*C25,2)</f>
        <v>244160</v>
      </c>
    </row>
    <row r="26" spans="1:6" ht="20.100000000000001" customHeight="1" x14ac:dyDescent="0.25">
      <c r="A26" s="15" t="s">
        <v>39</v>
      </c>
      <c r="B26" s="17" t="s">
        <v>38</v>
      </c>
      <c r="C26" s="18">
        <v>10000</v>
      </c>
      <c r="D26" s="19" t="s">
        <v>30</v>
      </c>
      <c r="E26" s="12">
        <v>8.58</v>
      </c>
      <c r="F26" s="20">
        <f>ROUND(E26*C26,2)</f>
        <v>85800</v>
      </c>
    </row>
    <row r="27" spans="1:6" ht="20.100000000000001" customHeight="1" x14ac:dyDescent="0.25">
      <c r="A27" s="28" t="s">
        <v>37</v>
      </c>
      <c r="B27" s="29"/>
      <c r="C27" s="29"/>
      <c r="D27" s="29"/>
      <c r="E27" s="29"/>
      <c r="F27" s="30"/>
    </row>
    <row r="28" spans="1:6" ht="20.100000000000001" customHeight="1" x14ac:dyDescent="0.25">
      <c r="A28" s="8" t="s">
        <v>36</v>
      </c>
      <c r="B28" s="9" t="s">
        <v>35</v>
      </c>
      <c r="C28" s="8">
        <v>60</v>
      </c>
      <c r="D28" s="11" t="s">
        <v>30</v>
      </c>
      <c r="E28" s="12">
        <v>138.91</v>
      </c>
      <c r="F28" s="13">
        <f>ROUND(E28*C28,2)</f>
        <v>8334.6</v>
      </c>
    </row>
    <row r="29" spans="1:6" ht="20.100000000000001" customHeight="1" x14ac:dyDescent="0.25">
      <c r="A29" s="8" t="s">
        <v>34</v>
      </c>
      <c r="B29" s="9" t="s">
        <v>33</v>
      </c>
      <c r="C29" s="8">
        <v>20</v>
      </c>
      <c r="D29" s="11" t="s">
        <v>30</v>
      </c>
      <c r="E29" s="12">
        <v>262.97000000000003</v>
      </c>
      <c r="F29" s="13">
        <f>ROUND(E29*C29,2)</f>
        <v>5259.4</v>
      </c>
    </row>
    <row r="30" spans="1:6" ht="20.100000000000001" customHeight="1" x14ac:dyDescent="0.25">
      <c r="A30" s="8" t="s">
        <v>32</v>
      </c>
      <c r="B30" s="9" t="s">
        <v>31</v>
      </c>
      <c r="C30" s="8">
        <v>20</v>
      </c>
      <c r="D30" s="11" t="s">
        <v>30</v>
      </c>
      <c r="E30" s="12">
        <v>361.17</v>
      </c>
      <c r="F30" s="13">
        <f>ROUND(E30*C30,2)</f>
        <v>7223.4</v>
      </c>
    </row>
    <row r="31" spans="1:6" ht="32.1" customHeight="1" x14ac:dyDescent="0.25">
      <c r="A31" s="47" t="s">
        <v>29</v>
      </c>
      <c r="B31" s="48"/>
      <c r="C31" s="48"/>
      <c r="D31" s="48"/>
      <c r="E31" s="48"/>
      <c r="F31" s="48"/>
    </row>
    <row r="32" spans="1:6" ht="32.1" customHeight="1" x14ac:dyDescent="0.25">
      <c r="A32" s="8" t="s">
        <v>28</v>
      </c>
      <c r="B32" s="9" t="s">
        <v>27</v>
      </c>
      <c r="C32" s="8">
        <v>100</v>
      </c>
      <c r="D32" s="22"/>
      <c r="E32" s="12">
        <v>870.92</v>
      </c>
      <c r="F32" s="23">
        <f t="shared" ref="F32:F42" si="0">ROUND(E32*C32,2)</f>
        <v>87092</v>
      </c>
    </row>
    <row r="33" spans="1:9" ht="32.1" customHeight="1" x14ac:dyDescent="0.25">
      <c r="A33" s="8" t="s">
        <v>26</v>
      </c>
      <c r="B33" s="9" t="s">
        <v>25</v>
      </c>
      <c r="C33" s="8">
        <v>100</v>
      </c>
      <c r="D33" s="24"/>
      <c r="E33" s="12">
        <v>902.72</v>
      </c>
      <c r="F33" s="23">
        <f t="shared" si="0"/>
        <v>90272</v>
      </c>
    </row>
    <row r="34" spans="1:9" ht="32.1" customHeight="1" x14ac:dyDescent="0.25">
      <c r="A34" s="8" t="s">
        <v>24</v>
      </c>
      <c r="B34" s="9" t="s">
        <v>23</v>
      </c>
      <c r="C34" s="8">
        <v>50</v>
      </c>
      <c r="D34" s="24"/>
      <c r="E34" s="12">
        <v>929.7</v>
      </c>
      <c r="F34" s="23">
        <f t="shared" si="0"/>
        <v>46485</v>
      </c>
    </row>
    <row r="35" spans="1:9" ht="32.1" customHeight="1" x14ac:dyDescent="0.25">
      <c r="A35" s="8" t="s">
        <v>22</v>
      </c>
      <c r="B35" s="9" t="s">
        <v>21</v>
      </c>
      <c r="C35" s="8">
        <v>50</v>
      </c>
      <c r="D35" s="24"/>
      <c r="E35" s="12">
        <v>1092.5</v>
      </c>
      <c r="F35" s="23">
        <f t="shared" si="0"/>
        <v>54625</v>
      </c>
    </row>
    <row r="36" spans="1:9" ht="32.1" customHeight="1" x14ac:dyDescent="0.25">
      <c r="A36" s="8" t="s">
        <v>20</v>
      </c>
      <c r="B36" s="9" t="s">
        <v>19</v>
      </c>
      <c r="C36" s="8">
        <v>30</v>
      </c>
      <c r="D36" s="24"/>
      <c r="E36" s="12">
        <v>1195.04</v>
      </c>
      <c r="F36" s="23">
        <f t="shared" si="0"/>
        <v>35851.199999999997</v>
      </c>
    </row>
    <row r="37" spans="1:9" ht="32.1" customHeight="1" x14ac:dyDescent="0.25">
      <c r="A37" s="8" t="s">
        <v>18</v>
      </c>
      <c r="B37" s="25" t="s">
        <v>17</v>
      </c>
      <c r="C37" s="8">
        <v>10000</v>
      </c>
      <c r="D37" s="24"/>
      <c r="E37" s="12">
        <v>1057.9100000000001</v>
      </c>
      <c r="F37" s="23">
        <f t="shared" si="0"/>
        <v>10579100</v>
      </c>
    </row>
    <row r="38" spans="1:9" ht="32.1" customHeight="1" x14ac:dyDescent="0.25">
      <c r="A38" s="8" t="s">
        <v>16</v>
      </c>
      <c r="B38" s="25" t="s">
        <v>15</v>
      </c>
      <c r="C38" s="8">
        <v>6000</v>
      </c>
      <c r="D38" s="24"/>
      <c r="E38" s="12">
        <v>1079.5</v>
      </c>
      <c r="F38" s="23">
        <f t="shared" si="0"/>
        <v>6477000</v>
      </c>
    </row>
    <row r="39" spans="1:9" ht="32.1" customHeight="1" x14ac:dyDescent="0.25">
      <c r="A39" s="8" t="s">
        <v>14</v>
      </c>
      <c r="B39" s="25" t="s">
        <v>13</v>
      </c>
      <c r="C39" s="8">
        <v>100</v>
      </c>
      <c r="D39" s="24"/>
      <c r="E39" s="12">
        <v>1103.32</v>
      </c>
      <c r="F39" s="23">
        <f t="shared" si="0"/>
        <v>110332</v>
      </c>
    </row>
    <row r="40" spans="1:9" ht="34.5" customHeight="1" x14ac:dyDescent="0.25">
      <c r="A40" s="8" t="s">
        <v>12</v>
      </c>
      <c r="B40" s="9" t="s">
        <v>11</v>
      </c>
      <c r="C40" s="8">
        <v>100</v>
      </c>
      <c r="D40" s="24"/>
      <c r="E40" s="12">
        <v>1400.38</v>
      </c>
      <c r="F40" s="23">
        <f t="shared" si="0"/>
        <v>140038</v>
      </c>
    </row>
    <row r="41" spans="1:9" ht="41.25" customHeight="1" x14ac:dyDescent="0.25">
      <c r="A41" s="8" t="s">
        <v>10</v>
      </c>
      <c r="B41" s="9" t="s">
        <v>9</v>
      </c>
      <c r="C41" s="8">
        <v>1400</v>
      </c>
      <c r="D41" s="24"/>
      <c r="E41" s="12">
        <v>1593.97</v>
      </c>
      <c r="F41" s="23">
        <f t="shared" si="0"/>
        <v>2231558</v>
      </c>
    </row>
    <row r="42" spans="1:9" ht="41.25" customHeight="1" x14ac:dyDescent="0.25">
      <c r="A42" s="8" t="s">
        <v>8</v>
      </c>
      <c r="B42" s="9" t="s">
        <v>7</v>
      </c>
      <c r="C42" s="8">
        <v>1000</v>
      </c>
      <c r="D42" s="24"/>
      <c r="E42" s="12">
        <v>1762.92</v>
      </c>
      <c r="F42" s="23">
        <f t="shared" si="0"/>
        <v>1762920</v>
      </c>
    </row>
    <row r="43" spans="1:9" ht="32.1" customHeight="1" x14ac:dyDescent="0.25">
      <c r="A43" s="44" t="s">
        <v>6</v>
      </c>
      <c r="B43" s="44"/>
      <c r="C43" s="44"/>
      <c r="D43" s="44"/>
      <c r="E43" s="44"/>
      <c r="F43" s="44"/>
    </row>
    <row r="44" spans="1:9" ht="32.1" customHeight="1" x14ac:dyDescent="0.25">
      <c r="A44" s="44" t="s">
        <v>5</v>
      </c>
      <c r="B44" s="44"/>
      <c r="C44" s="44"/>
      <c r="D44" s="44"/>
      <c r="E44" s="44"/>
      <c r="F44" s="44"/>
    </row>
    <row r="45" spans="1:9" ht="30" customHeight="1" x14ac:dyDescent="0.25">
      <c r="A45" s="28" t="s">
        <v>4</v>
      </c>
      <c r="B45" s="29"/>
      <c r="C45" s="29"/>
      <c r="D45" s="29"/>
      <c r="E45" s="29"/>
      <c r="F45" s="29"/>
    </row>
    <row r="46" spans="1:9" ht="85.5" x14ac:dyDescent="0.25">
      <c r="A46" s="8" t="s">
        <v>3</v>
      </c>
      <c r="B46" s="9" t="s">
        <v>2</v>
      </c>
      <c r="C46" s="8">
        <v>28000</v>
      </c>
      <c r="D46" s="24"/>
      <c r="E46" s="26">
        <v>298.75</v>
      </c>
      <c r="F46" s="13">
        <f>ROUND(E46*C46,2)</f>
        <v>8365000</v>
      </c>
    </row>
    <row r="47" spans="1:9" ht="30" customHeight="1" x14ac:dyDescent="0.25">
      <c r="A47" s="38" t="s">
        <v>1</v>
      </c>
      <c r="B47" s="39"/>
      <c r="C47" s="39"/>
      <c r="D47" s="39"/>
      <c r="E47" s="40"/>
      <c r="F47" s="27">
        <f>SUM(F5:F6,F8:F12,F14:F18,F20:F22,F24:F26,F28:F30,F32:F42,F46)</f>
        <v>33488464.199999999</v>
      </c>
    </row>
    <row r="48" spans="1:9" ht="30" customHeight="1" x14ac:dyDescent="0.25">
      <c r="A48" s="41" t="s">
        <v>0</v>
      </c>
      <c r="B48" s="42"/>
      <c r="C48" s="42"/>
      <c r="D48" s="42"/>
      <c r="E48" s="43"/>
      <c r="F48" s="27">
        <f>ROUND(($F$47*$F$2-$F$47)*-1,2)</f>
        <v>31814040.989999998</v>
      </c>
      <c r="I48" s="49"/>
    </row>
    <row r="49" spans="1:6" ht="17.25" customHeight="1" x14ac:dyDescent="0.25">
      <c r="A49" s="31" t="s">
        <v>89</v>
      </c>
      <c r="B49" s="31"/>
      <c r="C49" s="31"/>
      <c r="D49" s="31"/>
      <c r="E49" s="31"/>
      <c r="F49" s="31"/>
    </row>
    <row r="50" spans="1:6" ht="30" customHeight="1" x14ac:dyDescent="0.25">
      <c r="A50" s="32" t="s">
        <v>90</v>
      </c>
      <c r="B50" s="32"/>
      <c r="C50" s="32"/>
      <c r="D50" s="32"/>
      <c r="E50" s="32"/>
      <c r="F50" s="32"/>
    </row>
    <row r="51" spans="1:6" x14ac:dyDescent="0.25">
      <c r="A51" s="45"/>
      <c r="B51" s="45"/>
      <c r="C51" s="45"/>
      <c r="D51" s="45"/>
      <c r="E51" s="45"/>
      <c r="F51" s="45"/>
    </row>
    <row r="52" spans="1:6" ht="95.25" customHeight="1" x14ac:dyDescent="0.25">
      <c r="A52" s="46" t="s">
        <v>91</v>
      </c>
      <c r="B52" s="46"/>
      <c r="C52" s="46"/>
      <c r="D52" s="46"/>
      <c r="E52" s="46"/>
      <c r="F52" s="46"/>
    </row>
    <row r="53" spans="1:6" ht="78" customHeight="1" x14ac:dyDescent="0.25">
      <c r="A53" s="46"/>
      <c r="B53" s="46"/>
      <c r="C53" s="46"/>
      <c r="D53" s="46"/>
      <c r="E53" s="46"/>
      <c r="F53" s="46"/>
    </row>
    <row r="54" spans="1:6" ht="25.5" customHeight="1" x14ac:dyDescent="0.25">
      <c r="A54" s="33" t="s">
        <v>88</v>
      </c>
      <c r="B54" s="34"/>
      <c r="C54" s="34"/>
      <c r="D54" s="34"/>
      <c r="E54" s="34"/>
      <c r="F54" s="34"/>
    </row>
    <row r="55" spans="1:6" ht="21.75" customHeight="1" x14ac:dyDescent="0.25">
      <c r="A55" s="34"/>
      <c r="B55" s="34"/>
      <c r="C55" s="34"/>
      <c r="D55" s="34"/>
      <c r="E55" s="34"/>
      <c r="F55" s="34"/>
    </row>
  </sheetData>
  <sheetProtection algorithmName="SHA-512" hashValue="+DIQU4ZCQzmlIVDpALUT2ramS7EnCKZnoTTW80nDew2QGTjzp079DQ4T09mDTPgTfu2stPwu1tuVIhOX/oMkZg==" saltValue="2cA2T5cTPDpgH5hddfP2xQ==" spinCount="100000" sheet="1" objects="1" scenarios="1"/>
  <mergeCells count="19">
    <mergeCell ref="A13:F13"/>
    <mergeCell ref="A19:F19"/>
    <mergeCell ref="A23:F23"/>
    <mergeCell ref="A27:F27"/>
    <mergeCell ref="A49:F49"/>
    <mergeCell ref="A50:F50"/>
    <mergeCell ref="A54:F55"/>
    <mergeCell ref="A1:F1"/>
    <mergeCell ref="D2:E2"/>
    <mergeCell ref="A47:E47"/>
    <mergeCell ref="A48:E48"/>
    <mergeCell ref="A4:F4"/>
    <mergeCell ref="A43:F43"/>
    <mergeCell ref="A44:F44"/>
    <mergeCell ref="A45:F45"/>
    <mergeCell ref="A51:F51"/>
    <mergeCell ref="A52:F53"/>
    <mergeCell ref="A31:F31"/>
    <mergeCell ref="A7:F7"/>
  </mergeCells>
  <pageMargins left="0.511811024" right="0.511811024" top="0.78740157499999996" bottom="0.78740157499999996" header="0.31496062000000002" footer="0.31496062000000002"/>
  <pageSetup paperSize="9" scale="75" fitToHeight="0"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E0AD-14EB-4658-99DC-21212B2BD0E1}">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Planilha1 (2)</vt: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Usuário do Windows</cp:lastModifiedBy>
  <cp:lastPrinted>2021-02-01T20:11:47Z</cp:lastPrinted>
  <dcterms:created xsi:type="dcterms:W3CDTF">2021-02-01T12:34:42Z</dcterms:created>
  <dcterms:modified xsi:type="dcterms:W3CDTF">2021-02-02T17:15:19Z</dcterms:modified>
</cp:coreProperties>
</file>